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T:\4 pipes\Produkte\Pipecoat Plus\Berechnungsprogramme\DE\"/>
    </mc:Choice>
  </mc:AlternateContent>
  <xr:revisionPtr revIDLastSave="0" documentId="8_{5CAE9923-2A07-42F6-A555-B877F0895CED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Pipecoat Umhül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C17" i="1" l="1"/>
  <c r="B21" i="1" l="1"/>
  <c r="C23" i="1"/>
  <c r="B19" i="1" l="1"/>
  <c r="B22" i="1" s="1"/>
  <c r="B23" i="1" s="1"/>
  <c r="C22" i="1"/>
  <c r="B16" i="1" l="1"/>
  <c r="B17" i="1" l="1"/>
</calcChain>
</file>

<file path=xl/sharedStrings.xml><?xml version="1.0" encoding="utf-8"?>
<sst xmlns="http://schemas.openxmlformats.org/spreadsheetml/2006/main" count="20" uniqueCount="20">
  <si>
    <t>Eingabe:</t>
  </si>
  <si>
    <t>Bruttopreis</t>
  </si>
  <si>
    <t>4 pipes GmbH, Sigmundstrasse 182, 90431 Nürnberg, Tel: 0911/81006-0</t>
  </si>
  <si>
    <t>mm</t>
  </si>
  <si>
    <t>Anzahl Verbindungen:</t>
  </si>
  <si>
    <t>Stück</t>
  </si>
  <si>
    <t>Anzahl Wicklungen (Lagen):</t>
  </si>
  <si>
    <t>Aussendurchmesser Rohrleitung:</t>
  </si>
  <si>
    <t>Zu umhüllende Breite:</t>
  </si>
  <si>
    <t>m² zu umhüllende Oberfläche (ermittelt mit 5% Sicherheitszuschlag)</t>
  </si>
  <si>
    <r>
      <rPr>
        <b/>
        <sz val="10"/>
        <rFont val="Arial"/>
        <family val="2"/>
      </rPr>
      <t>Meter</t>
    </r>
    <r>
      <rPr>
        <sz val="10"/>
        <rFont val="Arial"/>
        <family val="2"/>
      </rPr>
      <t xml:space="preserve"> (empf. Breite bei Schweißnähten </t>
    </r>
    <r>
      <rPr>
        <b/>
        <sz val="10"/>
        <rFont val="Arial"/>
        <family val="2"/>
      </rPr>
      <t>mind. 0,9m</t>
    </r>
    <r>
      <rPr>
        <sz val="10"/>
        <rFont val="Arial"/>
        <family val="2"/>
      </rPr>
      <t>)</t>
    </r>
  </si>
  <si>
    <r>
      <t xml:space="preserve">Bei </t>
    </r>
    <r>
      <rPr>
        <b/>
        <sz val="10"/>
        <color rgb="FFFF0000"/>
        <rFont val="Arial"/>
        <family val="2"/>
      </rPr>
      <t>Komplettumhüllung</t>
    </r>
    <r>
      <rPr>
        <b/>
        <sz val="10"/>
        <rFont val="Arial"/>
        <family val="2"/>
      </rPr>
      <t xml:space="preserve"> Bedarf an </t>
    </r>
    <r>
      <rPr>
        <b/>
        <sz val="10"/>
        <color rgb="FFFF0000"/>
        <rFont val="Arial"/>
        <family val="2"/>
      </rPr>
      <t>Stretchfolie</t>
    </r>
    <r>
      <rPr>
        <b/>
        <sz val="10"/>
        <rFont val="Arial"/>
        <family val="2"/>
      </rPr>
      <t>, gewickelt mit 25% Überlappung</t>
    </r>
  </si>
  <si>
    <r>
      <t xml:space="preserve">Bei </t>
    </r>
    <r>
      <rPr>
        <b/>
        <sz val="10"/>
        <color rgb="FFFF0000"/>
        <rFont val="Arial"/>
        <family val="2"/>
      </rPr>
      <t>Schweißnahtumhüllung</t>
    </r>
    <r>
      <rPr>
        <b/>
        <sz val="10"/>
        <rFont val="Arial"/>
        <family val="2"/>
      </rPr>
      <t xml:space="preserve"> Bedarf an </t>
    </r>
    <r>
      <rPr>
        <b/>
        <sz val="10"/>
        <color rgb="FFFF0000"/>
        <rFont val="Arial"/>
        <family val="2"/>
      </rPr>
      <t>transparentem Klebeband</t>
    </r>
    <r>
      <rPr>
        <b/>
        <sz val="10"/>
        <rFont val="Arial"/>
        <family val="2"/>
      </rPr>
      <t>, gewickelt mit 25% Überlappung</t>
    </r>
  </si>
  <si>
    <t>Pipecoat 100mm</t>
  </si>
  <si>
    <t>m² Pipecoat</t>
  </si>
  <si>
    <r>
      <rPr>
        <b/>
        <sz val="14"/>
        <color theme="6" tint="-0.249977111117893"/>
        <rFont val="Arial"/>
        <family val="2"/>
      </rPr>
      <t>4 pipes</t>
    </r>
    <r>
      <rPr>
        <b/>
        <sz val="14"/>
        <rFont val="Arial"/>
        <family val="2"/>
      </rPr>
      <t xml:space="preserve"> Berechnungsprogramm zur Mengenermittlung von Pipecoat Plus bei Schweißnähten bzw. Komplettumhüllungen</t>
    </r>
  </si>
  <si>
    <t>Bei Bestellung, aufrunden auf ganze Rollen!</t>
  </si>
  <si>
    <t>(mind. 4 lagig, max. 10 lagig)</t>
  </si>
  <si>
    <t>Preisliste 2026, mit erscheinen einer neuen Preisliste verlieren diese Preise automatisch ihre Gültigkeit.</t>
  </si>
  <si>
    <t>Version 1.7, Jörg Klingenberg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</si>
</sst>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theme="6" tint="-0.249977111117893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2" fontId="5" fillId="2" borderId="0" xfId="0" applyNumberFormat="1" applyFont="1" applyFill="1" applyProtection="1"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165" fontId="7" fillId="2" borderId="0" xfId="0" applyNumberFormat="1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Protection="1">
      <protection hidden="1"/>
    </xf>
    <xf numFmtId="0" fontId="5" fillId="4" borderId="4" xfId="0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2" fontId="5" fillId="4" borderId="10" xfId="0" applyNumberFormat="1" applyFont="1" applyFill="1" applyBorder="1" applyProtection="1">
      <protection hidden="1"/>
    </xf>
    <xf numFmtId="2" fontId="8" fillId="4" borderId="10" xfId="0" applyNumberFormat="1" applyFont="1" applyFill="1" applyBorder="1" applyProtection="1"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Protection="1">
      <protection hidden="1"/>
    </xf>
    <xf numFmtId="2" fontId="5" fillId="4" borderId="4" xfId="0" applyNumberFormat="1" applyFont="1" applyFill="1" applyBorder="1" applyProtection="1"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2" fontId="5" fillId="4" borderId="2" xfId="0" applyNumberFormat="1" applyFont="1" applyFill="1" applyBorder="1" applyProtection="1">
      <protection hidden="1"/>
    </xf>
    <xf numFmtId="0" fontId="5" fillId="4" borderId="3" xfId="0" quotePrefix="1" applyFont="1" applyFill="1" applyBorder="1" applyAlignment="1" applyProtection="1">
      <alignment horizontal="left"/>
      <protection hidden="1"/>
    </xf>
    <xf numFmtId="2" fontId="1" fillId="4" borderId="3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165" fontId="1" fillId="2" borderId="0" xfId="0" applyNumberFormat="1" applyFont="1" applyFill="1" applyAlignment="1" applyProtection="1">
      <alignment horizontal="left" vertical="center"/>
      <protection hidden="1"/>
    </xf>
    <xf numFmtId="2" fontId="8" fillId="2" borderId="0" xfId="0" applyNumberFormat="1" applyFont="1" applyFill="1" applyProtection="1"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right"/>
      <protection locked="0" hidden="1"/>
    </xf>
    <xf numFmtId="0" fontId="5" fillId="3" borderId="9" xfId="0" applyFont="1" applyFill="1" applyBorder="1" applyAlignment="1" applyProtection="1">
      <alignment horizontal="right"/>
      <protection locked="0" hidden="1"/>
    </xf>
    <xf numFmtId="0" fontId="5" fillId="5" borderId="7" xfId="0" applyFont="1" applyFill="1" applyBorder="1" applyProtection="1">
      <protection hidden="1"/>
    </xf>
    <xf numFmtId="0" fontId="5" fillId="5" borderId="8" xfId="0" applyFont="1" applyFill="1" applyBorder="1" applyProtection="1">
      <protection hidden="1"/>
    </xf>
    <xf numFmtId="0" fontId="5" fillId="5" borderId="18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0" fontId="5" fillId="5" borderId="19" xfId="0" applyFont="1" applyFill="1" applyBorder="1" applyProtection="1">
      <protection hidden="1"/>
    </xf>
    <xf numFmtId="0" fontId="5" fillId="5" borderId="14" xfId="0" applyFont="1" applyFill="1" applyBorder="1" applyProtection="1">
      <protection hidden="1"/>
    </xf>
    <xf numFmtId="0" fontId="5" fillId="5" borderId="15" xfId="0" applyFont="1" applyFill="1" applyBorder="1" applyProtection="1">
      <protection hidden="1"/>
    </xf>
    <xf numFmtId="0" fontId="1" fillId="5" borderId="14" xfId="0" applyFont="1" applyFill="1" applyBorder="1" applyProtection="1">
      <protection hidden="1"/>
    </xf>
    <xf numFmtId="165" fontId="7" fillId="2" borderId="0" xfId="0" applyNumberFormat="1" applyFont="1" applyFill="1" applyProtection="1">
      <protection hidden="1"/>
    </xf>
    <xf numFmtId="2" fontId="5" fillId="4" borderId="20" xfId="0" applyNumberFormat="1" applyFont="1" applyFill="1" applyBorder="1" applyProtection="1">
      <protection hidden="1"/>
    </xf>
    <xf numFmtId="2" fontId="10" fillId="4" borderId="2" xfId="0" applyNumberFormat="1" applyFont="1" applyFill="1" applyBorder="1" applyProtection="1">
      <protection hidden="1"/>
    </xf>
    <xf numFmtId="2" fontId="10" fillId="6" borderId="0" xfId="0" applyNumberFormat="1" applyFont="1" applyFill="1" applyProtection="1">
      <protection hidden="1"/>
    </xf>
    <xf numFmtId="2" fontId="11" fillId="6" borderId="0" xfId="0" applyNumberFormat="1" applyFont="1" applyFill="1" applyAlignment="1" applyProtection="1">
      <alignment horizontal="left"/>
      <protection hidden="1"/>
    </xf>
    <xf numFmtId="165" fontId="11" fillId="6" borderId="0" xfId="0" applyNumberFormat="1" applyFont="1" applyFill="1" applyAlignment="1" applyProtection="1">
      <alignment horizontal="left" vertical="center"/>
      <protection hidden="1"/>
    </xf>
    <xf numFmtId="0" fontId="5" fillId="6" borderId="0" xfId="0" quotePrefix="1" applyFont="1" applyFill="1" applyAlignment="1" applyProtection="1">
      <alignment horizontal="left"/>
      <protection hidden="1"/>
    </xf>
    <xf numFmtId="0" fontId="5" fillId="6" borderId="0" xfId="0" applyFont="1" applyFill="1" applyProtection="1">
      <protection hidden="1"/>
    </xf>
    <xf numFmtId="2" fontId="5" fillId="6" borderId="0" xfId="0" applyNumberFormat="1" applyFont="1" applyFill="1" applyProtection="1">
      <protection hidden="1"/>
    </xf>
    <xf numFmtId="164" fontId="5" fillId="6" borderId="0" xfId="0" applyNumberFormat="1" applyFont="1" applyFill="1" applyProtection="1"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2" fontId="1" fillId="4" borderId="10" xfId="0" applyNumberFormat="1" applyFont="1" applyFill="1" applyBorder="1" applyAlignment="1" applyProtection="1">
      <alignment horizontal="left" vertical="top" wrapText="1"/>
      <protection hidden="1"/>
    </xf>
    <xf numFmtId="2" fontId="1" fillId="4" borderId="3" xfId="0" applyNumberFormat="1" applyFont="1" applyFill="1" applyBorder="1" applyAlignment="1" applyProtection="1">
      <alignment horizontal="left" vertical="top" wrapText="1"/>
      <protection hidden="1"/>
    </xf>
    <xf numFmtId="2" fontId="1" fillId="4" borderId="4" xfId="0" applyNumberFormat="1" applyFont="1" applyFill="1" applyBorder="1" applyAlignment="1" applyProtection="1">
      <alignment horizontal="left" vertical="top" wrapText="1"/>
      <protection hidden="1"/>
    </xf>
    <xf numFmtId="0" fontId="2" fillId="2" borderId="16" xfId="0" applyFont="1" applyFill="1" applyBorder="1" applyAlignment="1" applyProtection="1">
      <alignment horizontal="left" wrapText="1"/>
      <protection hidden="1"/>
    </xf>
    <xf numFmtId="0" fontId="2" fillId="2" borderId="11" xfId="0" applyFont="1" applyFill="1" applyBorder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left" wrapText="1"/>
      <protection hidden="1"/>
    </xf>
    <xf numFmtId="0" fontId="2" fillId="2" borderId="17" xfId="0" applyFont="1" applyFill="1" applyBorder="1" applyAlignment="1" applyProtection="1">
      <alignment horizontal="left" wrapText="1"/>
      <protection hidden="1"/>
    </xf>
    <xf numFmtId="0" fontId="2" fillId="2" borderId="14" xfId="0" applyFont="1" applyFill="1" applyBorder="1" applyAlignment="1" applyProtection="1">
      <alignment horizontal="left" wrapText="1"/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0" fontId="5" fillId="5" borderId="13" xfId="0" applyFont="1" applyFill="1" applyBorder="1" applyAlignment="1" applyProtection="1">
      <alignment horizontal="left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center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2" fontId="11" fillId="4" borderId="3" xfId="0" applyNumberFormat="1" applyFont="1" applyFill="1" applyBorder="1" applyAlignment="1" applyProtection="1">
      <alignment horizontal="left"/>
      <protection hidden="1"/>
    </xf>
    <xf numFmtId="2" fontId="11" fillId="4" borderId="4" xfId="0" applyNumberFormat="1" applyFont="1" applyFill="1" applyBorder="1" applyAlignment="1" applyProtection="1">
      <alignment horizontal="left"/>
      <protection hidden="1"/>
    </xf>
    <xf numFmtId="0" fontId="1" fillId="4" borderId="10" xfId="0" quotePrefix="1" applyFont="1" applyFill="1" applyBorder="1" applyAlignment="1" applyProtection="1">
      <alignment horizontal="left"/>
      <protection hidden="1"/>
    </xf>
    <xf numFmtId="0" fontId="1" fillId="4" borderId="3" xfId="0" quotePrefix="1" applyFont="1" applyFill="1" applyBorder="1" applyAlignment="1" applyProtection="1">
      <alignment horizontal="left"/>
      <protection hidden="1"/>
    </xf>
    <xf numFmtId="0" fontId="1" fillId="4" borderId="4" xfId="0" quotePrefix="1" applyFont="1" applyFill="1" applyBorder="1" applyAlignment="1" applyProtection="1">
      <alignment horizontal="left"/>
      <protection hidden="1"/>
    </xf>
    <xf numFmtId="165" fontId="11" fillId="4" borderId="10" xfId="0" applyNumberFormat="1" applyFont="1" applyFill="1" applyBorder="1" applyAlignment="1" applyProtection="1">
      <alignment horizontal="left" vertical="center"/>
      <protection hidden="1"/>
    </xf>
    <xf numFmtId="165" fontId="11" fillId="4" borderId="3" xfId="0" applyNumberFormat="1" applyFont="1" applyFill="1" applyBorder="1" applyAlignment="1" applyProtection="1">
      <alignment horizontal="left" vertical="center"/>
      <protection hidden="1"/>
    </xf>
    <xf numFmtId="165" fontId="11" fillId="4" borderId="4" xfId="0" applyNumberFormat="1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4pipes.de/www_GB_2019_NEU/index-gb.ht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365760</xdr:colOff>
      <xdr:row>0</xdr:row>
      <xdr:rowOff>76200</xdr:rowOff>
    </xdr:from>
    <xdr:to>
      <xdr:col>7</xdr:col>
      <xdr:colOff>388619</xdr:colOff>
      <xdr:row>4</xdr:row>
      <xdr:rowOff>331433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76200"/>
          <a:ext cx="868679" cy="895313"/>
        </a:xfrm>
        <a:prstGeom prst="rect">
          <a:avLst/>
        </a:prstGeom>
      </xdr:spPr>
    </xdr:pic>
    <xdr:clientData/>
  </xdr:twoCellAnchor>
  <xdr:twoCellAnchor editAs="oneCell">
    <xdr:from>
      <xdr:col>4</xdr:col>
      <xdr:colOff>79247</xdr:colOff>
      <xdr:row>0</xdr:row>
      <xdr:rowOff>67056</xdr:rowOff>
    </xdr:from>
    <xdr:to>
      <xdr:col>5</xdr:col>
      <xdr:colOff>643334</xdr:colOff>
      <xdr:row>4</xdr:row>
      <xdr:rowOff>316992</xdr:rowOff>
    </xdr:to>
    <xdr:pic>
      <xdr:nvPicPr>
        <xdr:cNvPr id="2" name="Grafik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99B92-E798-4101-AA0F-44E666FB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983" y="67056"/>
          <a:ext cx="1496775" cy="932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48"/>
  <sheetViews>
    <sheetView tabSelected="1" zoomScale="125" zoomScaleNormal="125" workbookViewId="0">
      <selection activeCell="E10" sqref="E10"/>
    </sheetView>
  </sheetViews>
  <sheetFormatPr baseColWidth="10" defaultColWidth="11.5546875" defaultRowHeight="13.2" x14ac:dyDescent="0.25"/>
  <cols>
    <col min="1" max="1" width="5.88671875" style="1" customWidth="1"/>
    <col min="2" max="2" width="9.88671875" style="1" customWidth="1"/>
    <col min="3" max="3" width="13.5546875" style="1" customWidth="1"/>
    <col min="4" max="4" width="12.109375" style="1" customWidth="1"/>
    <col min="5" max="5" width="13.5546875" style="1" customWidth="1"/>
    <col min="6" max="6" width="13.109375" style="1" customWidth="1"/>
    <col min="7" max="7" width="12.5546875" style="1" customWidth="1"/>
    <col min="8" max="8" width="8" style="1" customWidth="1"/>
    <col min="9" max="9" width="8.109375" style="1" customWidth="1"/>
    <col min="10" max="10" width="10.109375" style="1" customWidth="1"/>
    <col min="11" max="11" width="11.5546875" style="1" customWidth="1"/>
    <col min="12" max="12" width="12.5546875" style="1" customWidth="1"/>
    <col min="13" max="14" width="11.5546875" style="1"/>
    <col min="15" max="16" width="15.44140625" style="1" bestFit="1" customWidth="1"/>
    <col min="17" max="16384" width="11.5546875" style="1"/>
  </cols>
  <sheetData>
    <row r="5" spans="2:21" ht="31.5" customHeight="1" x14ac:dyDescent="0.25">
      <c r="O5" s="10"/>
    </row>
    <row r="6" spans="2:21" x14ac:dyDescent="0.25">
      <c r="B6" s="52" t="s">
        <v>15</v>
      </c>
      <c r="C6" s="53"/>
      <c r="D6" s="53"/>
      <c r="E6" s="53"/>
      <c r="F6" s="53"/>
      <c r="G6" s="53"/>
      <c r="H6" s="53"/>
      <c r="I6" s="53"/>
      <c r="J6" s="54"/>
      <c r="M6" s="10"/>
      <c r="N6" s="10"/>
      <c r="O6" s="10"/>
      <c r="P6" s="10"/>
      <c r="Q6" s="10"/>
      <c r="R6" s="10"/>
      <c r="S6" s="10"/>
      <c r="T6" s="10"/>
      <c r="U6" s="2"/>
    </row>
    <row r="7" spans="2:21" ht="25.5" customHeight="1" x14ac:dyDescent="0.25">
      <c r="B7" s="55"/>
      <c r="C7" s="56"/>
      <c r="D7" s="56"/>
      <c r="E7" s="56"/>
      <c r="F7" s="56"/>
      <c r="G7" s="56"/>
      <c r="H7" s="56"/>
      <c r="I7" s="56"/>
      <c r="J7" s="57"/>
      <c r="M7" s="10"/>
      <c r="N7" s="10"/>
      <c r="O7" s="10"/>
      <c r="P7" s="10"/>
      <c r="Q7" s="10"/>
      <c r="R7" s="10"/>
      <c r="S7" s="10"/>
      <c r="T7" s="10"/>
      <c r="U7" s="2"/>
    </row>
    <row r="8" spans="2:21" x14ac:dyDescent="0.25">
      <c r="M8" s="10"/>
      <c r="N8" s="10"/>
      <c r="O8" s="10" t="s">
        <v>13</v>
      </c>
      <c r="P8" s="10"/>
      <c r="Q8" s="10"/>
    </row>
    <row r="9" spans="2:21" x14ac:dyDescent="0.25">
      <c r="B9" s="63"/>
      <c r="C9" s="63"/>
      <c r="D9" s="64"/>
      <c r="E9" s="27" t="s">
        <v>0</v>
      </c>
      <c r="F9" s="30"/>
      <c r="G9" s="31"/>
      <c r="H9" s="31"/>
      <c r="I9" s="31"/>
      <c r="J9" s="32"/>
      <c r="M9" s="10"/>
      <c r="N9" s="10"/>
      <c r="O9" s="38">
        <v>77.45</v>
      </c>
      <c r="P9" s="10"/>
      <c r="Q9" s="10"/>
    </row>
    <row r="10" spans="2:21" x14ac:dyDescent="0.25">
      <c r="B10" s="58" t="s">
        <v>7</v>
      </c>
      <c r="C10" s="59"/>
      <c r="D10" s="60"/>
      <c r="E10" s="28">
        <v>0</v>
      </c>
      <c r="F10" s="33" t="s">
        <v>3</v>
      </c>
      <c r="G10" s="31"/>
      <c r="H10" s="31"/>
      <c r="I10" s="31"/>
      <c r="J10" s="32"/>
      <c r="M10" s="10"/>
      <c r="N10" s="10"/>
      <c r="O10" s="38">
        <v>102.95</v>
      </c>
      <c r="P10" s="10"/>
      <c r="Q10" s="10"/>
    </row>
    <row r="11" spans="2:21" x14ac:dyDescent="0.25">
      <c r="B11" s="61" t="s">
        <v>8</v>
      </c>
      <c r="C11" s="61"/>
      <c r="D11" s="62"/>
      <c r="E11" s="28">
        <v>1</v>
      </c>
      <c r="F11" s="34" t="s">
        <v>10</v>
      </c>
      <c r="G11" s="35"/>
      <c r="H11" s="35"/>
      <c r="I11" s="35"/>
      <c r="J11" s="36"/>
      <c r="M11" s="10"/>
      <c r="N11" s="10"/>
      <c r="O11" s="10"/>
      <c r="P11" s="10"/>
      <c r="Q11" s="10"/>
    </row>
    <row r="12" spans="2:21" x14ac:dyDescent="0.25">
      <c r="B12" s="58" t="s">
        <v>6</v>
      </c>
      <c r="C12" s="59"/>
      <c r="D12" s="60"/>
      <c r="E12" s="29">
        <v>4</v>
      </c>
      <c r="F12" s="33" t="s">
        <v>17</v>
      </c>
      <c r="G12" s="31"/>
      <c r="H12" s="31"/>
      <c r="I12" s="31"/>
      <c r="J12" s="32"/>
      <c r="M12" s="10"/>
      <c r="N12" s="10"/>
      <c r="O12" s="10"/>
      <c r="P12" s="10"/>
      <c r="Q12" s="10"/>
    </row>
    <row r="13" spans="2:21" x14ac:dyDescent="0.25">
      <c r="B13" s="61" t="s">
        <v>4</v>
      </c>
      <c r="C13" s="61"/>
      <c r="D13" s="62"/>
      <c r="E13" s="28">
        <v>1</v>
      </c>
      <c r="F13" s="37" t="s">
        <v>5</v>
      </c>
      <c r="G13" s="35"/>
      <c r="H13" s="35"/>
      <c r="I13" s="35"/>
      <c r="J13" s="36"/>
      <c r="M13" s="10"/>
      <c r="N13" s="10"/>
      <c r="O13" s="10"/>
      <c r="P13" s="10"/>
      <c r="Q13" s="10"/>
    </row>
    <row r="14" spans="2:21" x14ac:dyDescent="0.25">
      <c r="M14" s="10"/>
      <c r="N14" s="10"/>
      <c r="O14" s="10"/>
      <c r="P14" s="10"/>
      <c r="Q14" s="10"/>
    </row>
    <row r="15" spans="2:21" ht="13.8" thickBot="1" x14ac:dyDescent="0.3">
      <c r="M15" s="10"/>
      <c r="N15" s="10"/>
      <c r="O15" s="10"/>
      <c r="P15" s="10"/>
      <c r="Q15" s="10"/>
    </row>
    <row r="16" spans="2:21" ht="13.8" thickBot="1" x14ac:dyDescent="0.3">
      <c r="B16" s="39">
        <f>B19*E12</f>
        <v>0</v>
      </c>
      <c r="C16" s="67" t="s">
        <v>14</v>
      </c>
      <c r="D16" s="68"/>
      <c r="E16" s="68"/>
      <c r="F16" s="68"/>
      <c r="G16" s="69"/>
      <c r="H16" s="73" t="s">
        <v>1</v>
      </c>
      <c r="I16" s="74"/>
      <c r="J16" s="75"/>
      <c r="M16" s="48"/>
      <c r="N16" s="10"/>
      <c r="O16" s="10"/>
      <c r="P16" s="10"/>
      <c r="Q16" s="10"/>
    </row>
    <row r="17" spans="2:20" ht="14.4" thickBot="1" x14ac:dyDescent="0.3">
      <c r="B17" s="40">
        <f>IF(E10&lt;101,(B16/1),IF(E10&gt;100.9,(B16/1.5)))</f>
        <v>0</v>
      </c>
      <c r="C17" s="65" t="str">
        <f>IF(E10&lt;101,("Rollen Pipecoat Plus 100 mm x 10 Meter, Artikel Nr. 16711"),IF(E10&gt;100.9,("Rollen Pipecoat Plus 150 mm x 10 Meter, Artikel Nr. 16712")))</f>
        <v>Rollen Pipecoat Plus 100 mm x 10 Meter, Artikel Nr. 16711</v>
      </c>
      <c r="D17" s="65"/>
      <c r="E17" s="65"/>
      <c r="F17" s="65"/>
      <c r="G17" s="66"/>
      <c r="H17" s="70">
        <f>IF(E10&lt;101,(B17*O9),IF(E10&gt;100.9,(B17*O10)))</f>
        <v>0</v>
      </c>
      <c r="I17" s="71"/>
      <c r="J17" s="72"/>
      <c r="M17" s="11"/>
      <c r="N17" s="10"/>
      <c r="O17" s="10"/>
      <c r="P17" s="10"/>
      <c r="Q17" s="10"/>
      <c r="R17" s="10"/>
      <c r="S17" s="10"/>
      <c r="T17" s="10"/>
    </row>
    <row r="18" spans="2:20" ht="14.4" thickBot="1" x14ac:dyDescent="0.3">
      <c r="B18" s="41"/>
      <c r="C18" s="42"/>
      <c r="D18" s="42"/>
      <c r="E18" s="42"/>
      <c r="F18" s="42"/>
      <c r="G18" s="42"/>
      <c r="H18" s="43"/>
      <c r="I18" s="43"/>
      <c r="J18" s="43"/>
      <c r="M18" s="11"/>
      <c r="N18" s="10"/>
      <c r="O18" s="10"/>
      <c r="P18" s="10"/>
      <c r="Q18" s="10"/>
      <c r="R18" s="10"/>
      <c r="S18" s="10"/>
      <c r="T18" s="10"/>
    </row>
    <row r="19" spans="2:20" ht="13.8" thickBot="1" x14ac:dyDescent="0.3">
      <c r="B19" s="21">
        <f>E10*PI()*E11/1000*E13*1.05</f>
        <v>0</v>
      </c>
      <c r="C19" s="22" t="s">
        <v>9</v>
      </c>
      <c r="D19" s="12"/>
      <c r="E19" s="12"/>
      <c r="F19" s="12"/>
      <c r="G19" s="12"/>
      <c r="H19" s="12"/>
      <c r="I19" s="12"/>
      <c r="J19" s="13"/>
    </row>
    <row r="20" spans="2:20" ht="13.8" thickBot="1" x14ac:dyDescent="0.3">
      <c r="B20" s="46"/>
      <c r="C20" s="44"/>
      <c r="D20" s="45"/>
      <c r="E20" s="45"/>
      <c r="F20" s="45"/>
      <c r="G20" s="45"/>
      <c r="H20" s="46"/>
      <c r="I20" s="47"/>
      <c r="J20" s="46"/>
      <c r="M20" s="9"/>
    </row>
    <row r="21" spans="2:20" ht="13.8" thickBot="1" x14ac:dyDescent="0.3">
      <c r="B21" s="49" t="str">
        <f>IF(AND(E11&lt;1.5),(B46),B47)</f>
        <v>Bei Schweißnahtumhüllung Bedarf an transparentem Klebeband, gewickelt mit 25% Überlappung</v>
      </c>
      <c r="C21" s="50"/>
      <c r="D21" s="50"/>
      <c r="E21" s="50"/>
      <c r="F21" s="50"/>
      <c r="G21" s="50"/>
      <c r="H21" s="50"/>
      <c r="I21" s="50"/>
      <c r="J21" s="51"/>
      <c r="M21" s="9"/>
    </row>
    <row r="22" spans="2:20" ht="13.8" hidden="1" thickBot="1" x14ac:dyDescent="0.3">
      <c r="B22" s="15">
        <f>B19*1.25</f>
        <v>0</v>
      </c>
      <c r="C22" s="22" t="str">
        <f>IF(AND(E11&lt;1.5),("m² transparentes Klebeband"),"")</f>
        <v>m² transparentes Klebeband</v>
      </c>
      <c r="D22" s="12"/>
      <c r="E22" s="12"/>
      <c r="F22" s="17"/>
      <c r="G22" s="12"/>
      <c r="H22" s="14"/>
      <c r="I22" s="18"/>
      <c r="J22" s="19"/>
      <c r="M22" s="9"/>
    </row>
    <row r="23" spans="2:20" ht="13.8" thickBot="1" x14ac:dyDescent="0.3">
      <c r="B23" s="16">
        <f>IF(E11&lt;1.5,(B22/3.3),IF(E11&gt;1.49,(B22/150)))</f>
        <v>0</v>
      </c>
      <c r="C23" s="23" t="str">
        <f>IF(AND(E11&lt;1.5),("Rollen 50 mm x 66 Meter"),("Rollen 500 mm x 300 Meter"))</f>
        <v>Rollen 50 mm x 66 Meter</v>
      </c>
      <c r="D23" s="12"/>
      <c r="E23" s="12"/>
      <c r="F23" s="20"/>
      <c r="G23" s="12"/>
      <c r="H23" s="14"/>
      <c r="I23" s="18"/>
      <c r="J23" s="19"/>
      <c r="M23" s="9"/>
    </row>
    <row r="24" spans="2:20" x14ac:dyDescent="0.25">
      <c r="B24" s="4"/>
      <c r="C24" s="5"/>
      <c r="H24" s="4"/>
      <c r="I24" s="3"/>
      <c r="J24" s="4"/>
      <c r="M24" s="9"/>
    </row>
    <row r="25" spans="2:20" x14ac:dyDescent="0.25">
      <c r="B25" s="26" t="s">
        <v>16</v>
      </c>
      <c r="C25" s="5"/>
      <c r="H25" s="4"/>
      <c r="I25" s="3"/>
      <c r="J25" s="4"/>
      <c r="M25" s="9"/>
    </row>
    <row r="26" spans="2:20" x14ac:dyDescent="0.25">
      <c r="B26" s="4"/>
      <c r="C26" s="5"/>
      <c r="H26" s="4"/>
      <c r="I26" s="3"/>
      <c r="J26" s="4"/>
      <c r="M26" s="9"/>
    </row>
    <row r="27" spans="2:20" x14ac:dyDescent="0.25">
      <c r="B27" s="6" t="s">
        <v>2</v>
      </c>
    </row>
    <row r="28" spans="2:20" x14ac:dyDescent="0.25">
      <c r="B28" s="7" t="s">
        <v>19</v>
      </c>
    </row>
    <row r="29" spans="2:20" x14ac:dyDescent="0.25">
      <c r="B29" s="8" t="s">
        <v>18</v>
      </c>
    </row>
    <row r="45" spans="2:2" hidden="1" x14ac:dyDescent="0.25"/>
    <row r="46" spans="2:2" hidden="1" x14ac:dyDescent="0.25">
      <c r="B46" s="25" t="s">
        <v>12</v>
      </c>
    </row>
    <row r="47" spans="2:2" hidden="1" x14ac:dyDescent="0.25">
      <c r="B47" s="24" t="s">
        <v>11</v>
      </c>
    </row>
    <row r="48" spans="2:2" hidden="1" x14ac:dyDescent="0.25"/>
  </sheetData>
  <sheetProtection algorithmName="SHA-512" hashValue="8Cjbh2sh/ZwDBW51+qGfKEBKgGFIefvoAcIQYVeGwOZkAHxcKDICH17fvlkLo5z2YasdT9y1Ma58Vh0a6wsA/w==" saltValue="N9WdEyKmDJAwO22Q+v3VpA==" spinCount="100000" sheet="1" selectLockedCells="1"/>
  <mergeCells count="11">
    <mergeCell ref="B21:J21"/>
    <mergeCell ref="B6:J7"/>
    <mergeCell ref="B10:D10"/>
    <mergeCell ref="B11:D11"/>
    <mergeCell ref="B13:D13"/>
    <mergeCell ref="B9:D9"/>
    <mergeCell ref="B12:D12"/>
    <mergeCell ref="C17:G17"/>
    <mergeCell ref="C16:G16"/>
    <mergeCell ref="H17:J17"/>
    <mergeCell ref="H16:J1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Pipecoat Umhüllung</vt:lpstr>
    </vt:vector>
  </TitlesOfParts>
  <Company>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2026-01-21T13:12:24Z</dcterms:modified>
</cp:coreProperties>
</file>